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1340" windowHeight="5955"/>
  </bookViews>
  <sheets>
    <sheet name="MASTER FE24" sheetId="8" r:id="rId1"/>
    <sheet name="Sheet1" sheetId="9" r:id="rId2"/>
  </sheets>
  <calcPr calcId="125725"/>
</workbook>
</file>

<file path=xl/calcChain.xml><?xml version="1.0" encoding="utf-8"?>
<calcChain xmlns="http://schemas.openxmlformats.org/spreadsheetml/2006/main">
  <c r="Z13" i="8"/>
  <c r="Z14"/>
  <c r="Z15"/>
  <c r="Z16"/>
  <c r="Z17"/>
  <c r="Z18"/>
  <c r="Z19"/>
  <c r="Z20"/>
  <c r="Z12"/>
  <c r="W16"/>
  <c r="W17"/>
  <c r="P17"/>
  <c r="P16"/>
  <c r="W20"/>
  <c r="P20"/>
  <c r="F13" i="9"/>
  <c r="H8"/>
  <c r="F8" s="1"/>
  <c r="H9"/>
  <c r="F9" s="1"/>
  <c r="H10"/>
  <c r="F10" s="1"/>
  <c r="H7"/>
  <c r="F7" s="1"/>
  <c r="D7"/>
  <c r="D8"/>
  <c r="D9"/>
  <c r="D10"/>
  <c r="W13" i="8"/>
  <c r="W14"/>
  <c r="W15"/>
  <c r="W18"/>
  <c r="W19"/>
  <c r="P13"/>
  <c r="P14"/>
  <c r="P15"/>
  <c r="P18"/>
  <c r="P19"/>
  <c r="W12"/>
  <c r="P12"/>
  <c r="E20"/>
  <c r="E19"/>
  <c r="E18"/>
  <c r="E17"/>
  <c r="E16"/>
  <c r="AE16" s="1"/>
  <c r="E15"/>
  <c r="E14"/>
  <c r="E13"/>
  <c r="E12"/>
  <c r="AE12" s="1"/>
  <c r="F18"/>
  <c r="G18"/>
  <c r="AG18" s="1"/>
  <c r="F14"/>
  <c r="G14"/>
  <c r="AG14" s="1"/>
  <c r="AH14"/>
  <c r="F15"/>
  <c r="AF15" s="1"/>
  <c r="G15"/>
  <c r="AH15"/>
  <c r="F16"/>
  <c r="G16"/>
  <c r="F17"/>
  <c r="AF17" s="1"/>
  <c r="G17"/>
  <c r="AG17" s="1"/>
  <c r="F19"/>
  <c r="G19"/>
  <c r="F20"/>
  <c r="AF20" s="1"/>
  <c r="G20"/>
  <c r="AG20" s="1"/>
  <c r="F12"/>
  <c r="G12"/>
  <c r="AH12"/>
  <c r="F13"/>
  <c r="AF13" s="1"/>
  <c r="G13"/>
  <c r="AH13"/>
  <c r="AE18"/>
  <c r="AF18"/>
  <c r="AE15"/>
  <c r="AG15"/>
  <c r="AG16"/>
  <c r="AE13"/>
  <c r="AF14"/>
  <c r="AF19"/>
  <c r="AE20"/>
  <c r="AE17"/>
  <c r="AF12"/>
  <c r="AF16"/>
  <c r="AE14" l="1"/>
  <c r="AG12"/>
  <c r="AE19"/>
  <c r="AG19"/>
</calcChain>
</file>

<file path=xl/sharedStrings.xml><?xml version="1.0" encoding="utf-8"?>
<sst xmlns="http://schemas.openxmlformats.org/spreadsheetml/2006/main" count="143" uniqueCount="75">
  <si>
    <t>G</t>
  </si>
  <si>
    <t>A</t>
  </si>
  <si>
    <t>B</t>
  </si>
  <si>
    <t>C</t>
  </si>
  <si>
    <t>D</t>
  </si>
  <si>
    <t>E</t>
  </si>
  <si>
    <t xml:space="preserve"> </t>
  </si>
  <si>
    <t>F</t>
  </si>
  <si>
    <t>November 1st</t>
  </si>
  <si>
    <t>Entered</t>
  </si>
  <si>
    <t>Passed</t>
  </si>
  <si>
    <t>Completion %</t>
  </si>
  <si>
    <t>Attainment %</t>
  </si>
  <si>
    <t>Success %</t>
  </si>
  <si>
    <t>Higher grades %</t>
  </si>
  <si>
    <t>HG NC %</t>
  </si>
  <si>
    <t>Success NC %</t>
  </si>
  <si>
    <t>Value added</t>
  </si>
  <si>
    <t>H</t>
  </si>
  <si>
    <t>J</t>
  </si>
  <si>
    <t>K</t>
  </si>
  <si>
    <t>A/F</t>
  </si>
  <si>
    <t>B/G</t>
  </si>
  <si>
    <t>D/J</t>
  </si>
  <si>
    <t>E/K</t>
  </si>
  <si>
    <t>C/H</t>
  </si>
  <si>
    <t xml:space="preserve">FE24  </t>
  </si>
  <si>
    <t>Transferred</t>
  </si>
  <si>
    <t>Employment</t>
  </si>
  <si>
    <t>Exclusion</t>
  </si>
  <si>
    <t xml:space="preserve">Health </t>
  </si>
  <si>
    <t>Personal</t>
  </si>
  <si>
    <t>Other</t>
  </si>
  <si>
    <t>Partial attainment</t>
  </si>
  <si>
    <t>na</t>
  </si>
  <si>
    <t>TARGETS</t>
  </si>
  <si>
    <t>Positive Value Added</t>
  </si>
  <si>
    <t>Negative Value Added [within limit]</t>
  </si>
  <si>
    <t>Negative Value Added [below limit]</t>
  </si>
  <si>
    <t>above target</t>
  </si>
  <si>
    <t>Outcome data for 2010-11</t>
  </si>
  <si>
    <t>below target</t>
  </si>
  <si>
    <t>1. The Tribal Benchmarking National Comparator for 'Success', which uses the Estyn Result Indicators:</t>
  </si>
  <si>
    <t>Excellent: 15% or more above the national comparator</t>
  </si>
  <si>
    <t>Good: 5% or more and up to 15% above the national comparator</t>
  </si>
  <si>
    <t xml:space="preserve">Adequate: Between 5% below and up to 5% above the national comparator </t>
  </si>
  <si>
    <t>Unsatisfactory: More than 5% below the national comparator</t>
  </si>
  <si>
    <t xml:space="preserve">2. Whether any value-added measures show that learners are attaining/exceeding predicted outcomes or not. </t>
  </si>
  <si>
    <t>3. The proportion of higher grades achieved (if applicable).</t>
  </si>
  <si>
    <t>4. The two years of 'trend' data, showing whether standards have improved.</t>
  </si>
  <si>
    <t>When completing course reviews, please pay attention to:</t>
  </si>
  <si>
    <r>
      <t>· Qualification s</t>
    </r>
    <r>
      <rPr>
        <b/>
        <u/>
        <sz val="10"/>
        <rFont val="Arial"/>
        <family val="2"/>
      </rPr>
      <t>uccess</t>
    </r>
    <r>
      <rPr>
        <b/>
        <sz val="10"/>
        <rFont val="Arial"/>
        <family val="2"/>
      </rPr>
      <t>: at least five percentage points above the latest national comparator</t>
    </r>
  </si>
  <si>
    <r>
      <t xml:space="preserve">· </t>
    </r>
    <r>
      <rPr>
        <b/>
        <u/>
        <sz val="10"/>
        <color indexed="8"/>
        <rFont val="Arial"/>
        <family val="2"/>
      </rPr>
      <t>SSA success</t>
    </r>
    <r>
      <rPr>
        <b/>
        <sz val="10"/>
        <color indexed="8"/>
        <rFont val="Arial"/>
        <family val="2"/>
      </rPr>
      <t xml:space="preserve">: at least five percentage points above the SSA success national comparator </t>
    </r>
  </si>
  <si>
    <t xml:space="preserve">or, maintenance of current ‘success’ rates as a minimum where five percentage points above national comparators is not possible </t>
  </si>
  <si>
    <t>SCHOOL OF HSC</t>
  </si>
  <si>
    <t>SSA 1 national comparator:</t>
  </si>
  <si>
    <t>College SSA 1 success:</t>
  </si>
  <si>
    <t>Not achieved</t>
  </si>
  <si>
    <t>SELF ASSESSMENT 2012-13</t>
  </si>
  <si>
    <t>Outcome data for 2011-12</t>
  </si>
  <si>
    <t>Trends 2010-12</t>
  </si>
  <si>
    <t>AS HSC   10042921</t>
  </si>
  <si>
    <t>A2 HSC  10042945</t>
  </si>
  <si>
    <t>ND HSC 50082231</t>
  </si>
  <si>
    <t>ND CCLD  50018127</t>
  </si>
  <si>
    <t>BTEC First Diploma HSC  50082231</t>
  </si>
  <si>
    <t>Access to HE HSC FT  00253957</t>
  </si>
  <si>
    <t>N/A</t>
  </si>
  <si>
    <t>ACDCCE level 2 (50018887)</t>
  </si>
  <si>
    <t>ACDCCE level 3 (50019016)</t>
  </si>
  <si>
    <t>HSC2</t>
  </si>
  <si>
    <r>
      <t xml:space="preserve">· </t>
    </r>
    <r>
      <rPr>
        <b/>
        <u/>
        <sz val="10"/>
        <rFont val="Arial"/>
        <family val="2"/>
      </rPr>
      <t>Value added</t>
    </r>
    <r>
      <rPr>
        <b/>
        <sz val="10"/>
        <rFont val="Arial"/>
        <family val="2"/>
      </rPr>
      <t xml:space="preserve">: maintain/increase 2010-11 positive levels or, if negative in 2010-11, achievement of a positive score.  </t>
    </r>
  </si>
  <si>
    <t>é</t>
  </si>
  <si>
    <t xml:space="preserve">ALIS Value added  </t>
  </si>
  <si>
    <t xml:space="preserve"> L3 Diploma Teaching &amp; Learning (50054351)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</si>
</sst>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Wingdings"/>
      <charset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sz val="9"/>
      <name val="Wingdings"/>
      <charset val="2"/>
    </font>
    <font>
      <b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5" fillId="0" borderId="0" xfId="0" applyFont="1"/>
    <xf numFmtId="0" fontId="6" fillId="0" borderId="3" xfId="0" applyFont="1" applyBorder="1"/>
    <xf numFmtId="0" fontId="5" fillId="0" borderId="0" xfId="0" applyFont="1" applyFill="1" applyBorder="1"/>
    <xf numFmtId="0" fontId="0" fillId="0" borderId="4" xfId="0" applyBorder="1"/>
    <xf numFmtId="0" fontId="0" fillId="0" borderId="0" xfId="0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 applyAlignment="1"/>
    <xf numFmtId="0" fontId="3" fillId="0" borderId="5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Fill="1" applyBorder="1"/>
    <xf numFmtId="0" fontId="2" fillId="0" borderId="10" xfId="0" applyFont="1" applyFill="1" applyBorder="1"/>
    <xf numFmtId="0" fontId="7" fillId="0" borderId="0" xfId="0" applyFont="1"/>
    <xf numFmtId="0" fontId="4" fillId="0" borderId="11" xfId="0" applyFont="1" applyBorder="1"/>
    <xf numFmtId="0" fontId="6" fillId="0" borderId="3" xfId="0" applyFont="1" applyBorder="1" applyAlignment="1">
      <alignment horizontal="center"/>
    </xf>
    <xf numFmtId="0" fontId="0" fillId="0" borderId="0" xfId="0" applyFill="1"/>
    <xf numFmtId="0" fontId="5" fillId="0" borderId="0" xfId="0" applyFont="1" applyFill="1"/>
    <xf numFmtId="1" fontId="5" fillId="0" borderId="12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10" fillId="0" borderId="11" xfId="0" applyFont="1" applyBorder="1"/>
    <xf numFmtId="0" fontId="10" fillId="0" borderId="12" xfId="0" applyFont="1" applyBorder="1"/>
    <xf numFmtId="0" fontId="10" fillId="0" borderId="0" xfId="0" applyFont="1" applyBorder="1"/>
    <xf numFmtId="0" fontId="11" fillId="0" borderId="0" xfId="0" applyFont="1" applyFill="1" applyBorder="1"/>
    <xf numFmtId="0" fontId="10" fillId="0" borderId="6" xfId="0" applyFont="1" applyBorder="1"/>
    <xf numFmtId="1" fontId="0" fillId="0" borderId="11" xfId="0" applyNumberFormat="1" applyFill="1" applyBorder="1" applyAlignment="1"/>
    <xf numFmtId="0" fontId="5" fillId="0" borderId="0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0" fontId="16" fillId="0" borderId="0" xfId="0" applyFont="1"/>
    <xf numFmtId="0" fontId="8" fillId="0" borderId="6" xfId="0" applyFont="1" applyBorder="1"/>
    <xf numFmtId="1" fontId="5" fillId="0" borderId="0" xfId="0" applyNumberFormat="1" applyFont="1" applyFill="1" applyBorder="1" applyAlignment="1"/>
    <xf numFmtId="0" fontId="6" fillId="0" borderId="0" xfId="0" applyFont="1"/>
    <xf numFmtId="0" fontId="10" fillId="0" borderId="0" xfId="0" applyFont="1" applyFill="1" applyBorder="1"/>
    <xf numFmtId="0" fontId="12" fillId="0" borderId="0" xfId="0" applyFont="1"/>
    <xf numFmtId="0" fontId="1" fillId="0" borderId="0" xfId="0" applyFont="1" applyFill="1"/>
    <xf numFmtId="1" fontId="5" fillId="0" borderId="14" xfId="0" applyNumberFormat="1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/>
    </xf>
    <xf numFmtId="1" fontId="5" fillId="0" borderId="7" xfId="0" applyNumberFormat="1" applyFont="1" applyFill="1" applyBorder="1" applyAlignment="1">
      <alignment horizontal="center"/>
    </xf>
    <xf numFmtId="0" fontId="11" fillId="3" borderId="13" xfId="0" applyFont="1" applyFill="1" applyBorder="1"/>
    <xf numFmtId="0" fontId="11" fillId="4" borderId="13" xfId="0" applyFont="1" applyFill="1" applyBorder="1"/>
    <xf numFmtId="0" fontId="11" fillId="2" borderId="13" xfId="0" applyFont="1" applyFill="1" applyBorder="1"/>
    <xf numFmtId="0" fontId="0" fillId="5" borderId="13" xfId="0" applyFill="1" applyBorder="1"/>
    <xf numFmtId="0" fontId="5" fillId="6" borderId="13" xfId="0" applyFont="1" applyFill="1" applyBorder="1"/>
    <xf numFmtId="0" fontId="5" fillId="7" borderId="13" xfId="0" applyFont="1" applyFill="1" applyBorder="1"/>
    <xf numFmtId="9" fontId="1" fillId="0" borderId="0" xfId="0" applyNumberFormat="1" applyFont="1" applyFill="1"/>
    <xf numFmtId="9" fontId="1" fillId="7" borderId="0" xfId="0" applyNumberFormat="1" applyFont="1" applyFill="1"/>
    <xf numFmtId="1" fontId="5" fillId="7" borderId="0" xfId="0" applyNumberFormat="1" applyFont="1" applyFill="1" applyBorder="1" applyAlignment="1">
      <alignment horizontal="center"/>
    </xf>
    <xf numFmtId="1" fontId="5" fillId="6" borderId="0" xfId="0" applyNumberFormat="1" applyFont="1" applyFill="1" applyBorder="1" applyAlignment="1">
      <alignment horizontal="center"/>
    </xf>
    <xf numFmtId="1" fontId="5" fillId="8" borderId="0" xfId="0" applyNumberFormat="1" applyFont="1" applyFill="1" applyBorder="1" applyAlignment="1">
      <alignment horizontal="center"/>
    </xf>
    <xf numFmtId="1" fontId="5" fillId="5" borderId="0" xfId="0" applyNumberFormat="1" applyFont="1" applyFill="1" applyBorder="1" applyAlignment="1">
      <alignment horizontal="center"/>
    </xf>
    <xf numFmtId="1" fontId="5" fillId="6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5" fillId="8" borderId="13" xfId="0" applyFont="1" applyFill="1" applyBorder="1"/>
    <xf numFmtId="0" fontId="5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1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1" fontId="5" fillId="9" borderId="14" xfId="0" applyNumberFormat="1" applyFont="1" applyFill="1" applyBorder="1" applyAlignment="1">
      <alignment horizontal="center"/>
    </xf>
    <xf numFmtId="0" fontId="15" fillId="9" borderId="14" xfId="0" applyFont="1" applyFill="1" applyBorder="1" applyAlignment="1">
      <alignment horizontal="center"/>
    </xf>
    <xf numFmtId="0" fontId="5" fillId="9" borderId="3" xfId="0" applyFont="1" applyFill="1" applyBorder="1"/>
    <xf numFmtId="0" fontId="5" fillId="9" borderId="15" xfId="0" applyFont="1" applyFill="1" applyBorder="1"/>
    <xf numFmtId="0" fontId="4" fillId="0" borderId="2" xfId="0" applyFont="1" applyBorder="1"/>
    <xf numFmtId="0" fontId="5" fillId="0" borderId="0" xfId="0" applyFont="1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5" xfId="0" applyFont="1" applyFill="1" applyBorder="1"/>
    <xf numFmtId="0" fontId="15" fillId="10" borderId="14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1" fontId="5" fillId="8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0</xdr:col>
      <xdr:colOff>2667000</xdr:colOff>
      <xdr:row>3</xdr:row>
      <xdr:rowOff>152400</xdr:rowOff>
    </xdr:to>
    <xdr:pic>
      <xdr:nvPicPr>
        <xdr:cNvPr id="7272" name="Picture 1" descr="NPTC Logo  Freshwater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"/>
          <a:ext cx="2667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"/>
  <sheetViews>
    <sheetView tabSelected="1" topLeftCell="A3" workbookViewId="0">
      <selection activeCell="U18" sqref="U18"/>
    </sheetView>
  </sheetViews>
  <sheetFormatPr defaultRowHeight="12.75"/>
  <cols>
    <col min="1" max="1" width="42" customWidth="1"/>
    <col min="2" max="2" width="3.7109375" customWidth="1"/>
    <col min="3" max="3" width="3.140625" customWidth="1"/>
    <col min="4" max="4" width="4.42578125" customWidth="1"/>
    <col min="5" max="5" width="4" customWidth="1"/>
    <col min="6" max="7" width="3.85546875" customWidth="1"/>
    <col min="8" max="8" width="4.28515625" customWidth="1"/>
    <col min="9" max="9" width="3.7109375" customWidth="1"/>
    <col min="10" max="10" width="3" customWidth="1"/>
    <col min="11" max="11" width="3.28515625" hidden="1" customWidth="1"/>
    <col min="12" max="12" width="3.5703125" customWidth="1"/>
    <col min="13" max="13" width="3.7109375" customWidth="1"/>
    <col min="14" max="14" width="3.140625" customWidth="1"/>
    <col min="15" max="15" width="4.42578125" customWidth="1"/>
    <col min="16" max="16" width="4.140625" customWidth="1"/>
    <col min="17" max="18" width="4" customWidth="1"/>
    <col min="19" max="19" width="3.28515625" customWidth="1"/>
    <col min="20" max="20" width="4.5703125" customWidth="1"/>
    <col min="21" max="21" width="4.140625" customWidth="1"/>
    <col min="22" max="22" width="3" bestFit="1" customWidth="1"/>
    <col min="23" max="23" width="4.5703125" customWidth="1"/>
    <col min="24" max="25" width="3" customWidth="1"/>
    <col min="26" max="26" width="4.140625" customWidth="1"/>
    <col min="27" max="27" width="3" customWidth="1"/>
    <col min="28" max="28" width="2.7109375" customWidth="1"/>
    <col min="29" max="30" width="3.7109375" customWidth="1"/>
    <col min="31" max="31" width="3.28515625" customWidth="1"/>
    <col min="32" max="32" width="3.7109375" customWidth="1"/>
    <col min="33" max="33" width="4" customWidth="1"/>
    <col min="34" max="34" width="5.42578125" customWidth="1"/>
    <col min="35" max="35" width="3.42578125" customWidth="1"/>
    <col min="36" max="36" width="2.85546875" customWidth="1"/>
  </cols>
  <sheetData>
    <row r="1" spans="1:37">
      <c r="L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7">
      <c r="L2" s="1"/>
      <c r="M2" s="38" t="s">
        <v>56</v>
      </c>
      <c r="N2" s="1"/>
      <c r="O2" s="1"/>
      <c r="P2" s="1"/>
      <c r="Q2" s="1"/>
      <c r="R2" s="1"/>
      <c r="S2" s="1"/>
      <c r="T2" s="70">
        <v>0.68</v>
      </c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7">
      <c r="L3" s="1"/>
      <c r="M3" s="38" t="s">
        <v>55</v>
      </c>
      <c r="N3" s="1"/>
      <c r="O3" s="1"/>
      <c r="P3" s="1"/>
      <c r="Q3" s="1"/>
      <c r="R3" s="1"/>
      <c r="S3" s="1"/>
      <c r="T3" s="69">
        <v>0.85</v>
      </c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7">
      <c r="L4" s="1"/>
      <c r="M4" s="38"/>
      <c r="N4" s="1"/>
      <c r="O4" s="1"/>
      <c r="P4" s="1"/>
      <c r="Q4" s="1"/>
      <c r="R4" s="1"/>
      <c r="S4" s="1"/>
      <c r="T4" s="55"/>
      <c r="U4" s="1"/>
      <c r="V4" s="1"/>
      <c r="W4" s="1"/>
      <c r="X4" s="1"/>
      <c r="Y4" s="1"/>
      <c r="Z4" s="1"/>
      <c r="AA4" s="1"/>
      <c r="AB4" s="1"/>
      <c r="AD4" s="1"/>
    </row>
    <row r="5" spans="1:37">
      <c r="A5" s="1" t="s">
        <v>54</v>
      </c>
      <c r="L5" s="1"/>
      <c r="M5" s="38"/>
      <c r="N5" s="1"/>
      <c r="O5" s="1"/>
      <c r="P5" s="1"/>
      <c r="Q5" s="1"/>
      <c r="R5" s="1"/>
      <c r="S5" s="1"/>
      <c r="T5" s="55"/>
      <c r="U5" s="1"/>
      <c r="V5" s="1"/>
      <c r="W5" s="1"/>
      <c r="X5" s="1"/>
      <c r="Y5" s="1"/>
      <c r="Z5" s="1"/>
      <c r="AA5" s="1"/>
      <c r="AB5" s="1"/>
      <c r="AD5" s="1"/>
    </row>
    <row r="6" spans="1:37">
      <c r="A6" s="1" t="s">
        <v>58</v>
      </c>
      <c r="L6" s="1"/>
      <c r="M6" s="38"/>
      <c r="N6" s="1"/>
      <c r="O6" s="1"/>
      <c r="P6" s="1"/>
      <c r="Q6" s="1"/>
      <c r="R6" s="1"/>
      <c r="S6" s="1"/>
      <c r="T6" s="55"/>
      <c r="U6" s="1"/>
      <c r="V6" s="1"/>
      <c r="W6" s="1"/>
      <c r="X6" s="1"/>
      <c r="Y6" s="1"/>
      <c r="Z6" s="1"/>
      <c r="AA6" s="1"/>
      <c r="AB6" s="1"/>
      <c r="AD6" s="1"/>
    </row>
    <row r="7" spans="1:37" ht="18">
      <c r="A7" s="28" t="s">
        <v>26</v>
      </c>
      <c r="L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7">
      <c r="A8" s="2"/>
      <c r="B8" s="29" t="s">
        <v>40</v>
      </c>
      <c r="C8" s="6"/>
      <c r="D8" s="6"/>
      <c r="E8" s="6"/>
      <c r="F8" s="6"/>
      <c r="G8" s="6"/>
      <c r="H8" s="6"/>
      <c r="I8" s="6"/>
      <c r="J8" s="3"/>
      <c r="K8" s="10"/>
      <c r="L8" s="91"/>
      <c r="M8" s="89" t="s">
        <v>59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0"/>
      <c r="AE8" s="29" t="s">
        <v>60</v>
      </c>
      <c r="AF8" s="3"/>
      <c r="AG8" s="3"/>
      <c r="AH8" s="3"/>
      <c r="AI8" s="10"/>
    </row>
    <row r="9" spans="1:37" ht="13.5" customHeight="1">
      <c r="A9" s="8" t="s">
        <v>6</v>
      </c>
      <c r="B9" s="17"/>
      <c r="C9" s="18"/>
      <c r="D9" s="18"/>
      <c r="E9" s="19" t="s">
        <v>1</v>
      </c>
      <c r="F9" s="19" t="s">
        <v>2</v>
      </c>
      <c r="G9" s="19" t="s">
        <v>3</v>
      </c>
      <c r="H9" s="19"/>
      <c r="I9" s="19" t="s">
        <v>4</v>
      </c>
      <c r="J9" s="19"/>
      <c r="K9" s="20" t="s">
        <v>5</v>
      </c>
      <c r="L9" s="92"/>
      <c r="M9" s="22"/>
      <c r="N9" s="21"/>
      <c r="O9" s="21"/>
      <c r="P9" s="22" t="s">
        <v>7</v>
      </c>
      <c r="Q9" s="22"/>
      <c r="R9" s="22"/>
      <c r="S9" s="22"/>
      <c r="T9" s="22"/>
      <c r="U9" s="22"/>
      <c r="V9" s="22"/>
      <c r="W9" s="22" t="s">
        <v>0</v>
      </c>
      <c r="X9" s="22"/>
      <c r="Y9" s="22"/>
      <c r="Z9" s="22" t="s">
        <v>18</v>
      </c>
      <c r="AA9" s="22" t="s">
        <v>19</v>
      </c>
      <c r="AB9" s="21"/>
      <c r="AC9" s="23" t="s">
        <v>20</v>
      </c>
      <c r="AD9" s="4"/>
      <c r="AE9" s="24" t="s">
        <v>21</v>
      </c>
      <c r="AF9" s="25" t="s">
        <v>22</v>
      </c>
      <c r="AG9" s="25" t="s">
        <v>25</v>
      </c>
      <c r="AH9" s="26" t="s">
        <v>23</v>
      </c>
      <c r="AI9" s="27" t="s">
        <v>24</v>
      </c>
    </row>
    <row r="10" spans="1:37" ht="67.5" customHeight="1">
      <c r="A10" s="30" t="s">
        <v>6</v>
      </c>
      <c r="B10" s="58" t="s">
        <v>8</v>
      </c>
      <c r="C10" s="59" t="s">
        <v>9</v>
      </c>
      <c r="D10" s="59" t="s">
        <v>10</v>
      </c>
      <c r="E10" s="59" t="s">
        <v>11</v>
      </c>
      <c r="F10" s="59" t="s">
        <v>12</v>
      </c>
      <c r="G10" s="60" t="s">
        <v>13</v>
      </c>
      <c r="H10" s="60" t="s">
        <v>16</v>
      </c>
      <c r="I10" s="59" t="s">
        <v>14</v>
      </c>
      <c r="J10" s="60" t="s">
        <v>15</v>
      </c>
      <c r="K10" s="61" t="s">
        <v>17</v>
      </c>
      <c r="L10" s="92"/>
      <c r="M10" s="15" t="s">
        <v>8</v>
      </c>
      <c r="N10" s="15" t="s">
        <v>9</v>
      </c>
      <c r="O10" s="15" t="s">
        <v>10</v>
      </c>
      <c r="P10" s="15" t="s">
        <v>11</v>
      </c>
      <c r="Q10" s="15" t="s">
        <v>27</v>
      </c>
      <c r="R10" s="15" t="s">
        <v>28</v>
      </c>
      <c r="S10" s="15" t="s">
        <v>29</v>
      </c>
      <c r="T10" s="15" t="s">
        <v>30</v>
      </c>
      <c r="U10" s="15" t="s">
        <v>31</v>
      </c>
      <c r="V10" s="15" t="s">
        <v>32</v>
      </c>
      <c r="W10" s="15" t="s">
        <v>12</v>
      </c>
      <c r="X10" s="15" t="s">
        <v>33</v>
      </c>
      <c r="Y10" s="76" t="s">
        <v>57</v>
      </c>
      <c r="Z10" s="14" t="s">
        <v>13</v>
      </c>
      <c r="AA10" s="15" t="s">
        <v>14</v>
      </c>
      <c r="AB10" s="14" t="s">
        <v>15</v>
      </c>
      <c r="AC10" s="16" t="s">
        <v>17</v>
      </c>
      <c r="AD10" s="11"/>
      <c r="AE10" s="58" t="s">
        <v>11</v>
      </c>
      <c r="AF10" s="59" t="s">
        <v>12</v>
      </c>
      <c r="AG10" s="60" t="s">
        <v>13</v>
      </c>
      <c r="AH10" s="59" t="s">
        <v>14</v>
      </c>
      <c r="AI10" s="77" t="s">
        <v>73</v>
      </c>
      <c r="AJ10" s="5"/>
    </row>
    <row r="11" spans="1:37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1"/>
      <c r="L11" s="84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1"/>
      <c r="AD11" s="9"/>
      <c r="AE11" s="82"/>
      <c r="AF11" s="83"/>
      <c r="AG11" s="83"/>
      <c r="AH11" s="83"/>
      <c r="AI11" s="81"/>
      <c r="AJ11" s="32"/>
      <c r="AK11" s="31"/>
    </row>
    <row r="12" spans="1:37">
      <c r="A12" s="84" t="s">
        <v>61</v>
      </c>
      <c r="B12" s="33">
        <v>21</v>
      </c>
      <c r="C12" s="34">
        <v>13</v>
      </c>
      <c r="D12" s="34">
        <v>13</v>
      </c>
      <c r="E12" s="34">
        <f t="shared" ref="E12:E20" si="0">C12/B12*100</f>
        <v>61.904761904761905</v>
      </c>
      <c r="F12" s="34">
        <f t="shared" ref="F12:F20" si="1">D12/C12*100</f>
        <v>100</v>
      </c>
      <c r="G12" s="71">
        <f t="shared" ref="G12:G20" si="2">D12/B12*100</f>
        <v>61.904761904761905</v>
      </c>
      <c r="H12" s="34">
        <v>84</v>
      </c>
      <c r="I12" s="34">
        <v>29</v>
      </c>
      <c r="J12" s="73">
        <v>19</v>
      </c>
      <c r="K12" s="57"/>
      <c r="L12" s="93"/>
      <c r="M12" s="9">
        <v>30</v>
      </c>
      <c r="N12" s="32">
        <v>21</v>
      </c>
      <c r="O12" s="32">
        <v>21</v>
      </c>
      <c r="P12" s="34">
        <f>N12/M12*100</f>
        <v>70</v>
      </c>
      <c r="Q12" s="47"/>
      <c r="R12" s="47"/>
      <c r="S12" s="47"/>
      <c r="T12" s="47"/>
      <c r="U12" s="47"/>
      <c r="V12" s="47"/>
      <c r="W12" s="34">
        <f>O12/N12*100</f>
        <v>100</v>
      </c>
      <c r="X12" s="47"/>
      <c r="Y12" s="47"/>
      <c r="Z12" s="71">
        <f>O12/M12*100</f>
        <v>70</v>
      </c>
      <c r="AA12" s="34"/>
      <c r="AB12" s="34"/>
      <c r="AC12" s="85"/>
      <c r="AD12" s="46"/>
      <c r="AE12" s="33">
        <f t="shared" ref="AE12:AE20" si="3">P12-E12</f>
        <v>8.0952380952380949</v>
      </c>
      <c r="AF12" s="34">
        <f t="shared" ref="AF12:AF20" si="4">W12-F12</f>
        <v>0</v>
      </c>
      <c r="AG12" s="34">
        <f t="shared" ref="AG12:AG20" si="5">Z12-G12</f>
        <v>8.0952380952380949</v>
      </c>
      <c r="AH12" s="34">
        <f>AA12-I12</f>
        <v>-29</v>
      </c>
      <c r="AI12" s="97" t="s">
        <v>72</v>
      </c>
      <c r="AJ12" s="32"/>
      <c r="AK12" s="31"/>
    </row>
    <row r="13" spans="1:37">
      <c r="A13" s="84" t="s">
        <v>62</v>
      </c>
      <c r="B13" s="33">
        <v>5</v>
      </c>
      <c r="C13" s="34">
        <v>5</v>
      </c>
      <c r="D13" s="34">
        <v>5</v>
      </c>
      <c r="E13" s="34">
        <f t="shared" si="0"/>
        <v>100</v>
      </c>
      <c r="F13" s="34">
        <f t="shared" si="1"/>
        <v>100</v>
      </c>
      <c r="G13" s="74">
        <f t="shared" si="2"/>
        <v>100</v>
      </c>
      <c r="H13" s="34">
        <v>96</v>
      </c>
      <c r="I13" s="34">
        <v>71</v>
      </c>
      <c r="J13" s="74">
        <v>28</v>
      </c>
      <c r="K13" s="57"/>
      <c r="L13" s="93"/>
      <c r="M13" s="9">
        <v>8</v>
      </c>
      <c r="N13" s="32">
        <v>7</v>
      </c>
      <c r="O13" s="32">
        <v>7</v>
      </c>
      <c r="P13" s="34">
        <f t="shared" ref="P13:P20" si="6">N13/M13*100</f>
        <v>87.5</v>
      </c>
      <c r="Q13" s="47"/>
      <c r="R13" s="47">
        <v>1</v>
      </c>
      <c r="S13" s="47"/>
      <c r="T13" s="47"/>
      <c r="U13" s="47"/>
      <c r="V13" s="47"/>
      <c r="W13" s="34">
        <f t="shared" ref="W13:W20" si="7">O13/N13*100</f>
        <v>100</v>
      </c>
      <c r="X13" s="47"/>
      <c r="Y13" s="47"/>
      <c r="Z13" s="71">
        <f t="shared" ref="Z13:Z20" si="8">O13/M13*100</f>
        <v>87.5</v>
      </c>
      <c r="AA13" s="34"/>
      <c r="AB13" s="34"/>
      <c r="AC13" s="85"/>
      <c r="AD13" s="46"/>
      <c r="AE13" s="33">
        <f t="shared" si="3"/>
        <v>-12.5</v>
      </c>
      <c r="AF13" s="34">
        <f t="shared" si="4"/>
        <v>0</v>
      </c>
      <c r="AG13" s="34">
        <v>0</v>
      </c>
      <c r="AH13" s="34">
        <f>AA13-I13</f>
        <v>-71</v>
      </c>
      <c r="AI13" s="96" t="s">
        <v>72</v>
      </c>
      <c r="AJ13" s="32"/>
      <c r="AK13" s="31"/>
    </row>
    <row r="14" spans="1:37">
      <c r="A14" s="84" t="s">
        <v>63</v>
      </c>
      <c r="B14" s="33">
        <v>31</v>
      </c>
      <c r="C14" s="34">
        <v>29</v>
      </c>
      <c r="D14" s="34">
        <v>28</v>
      </c>
      <c r="E14" s="34">
        <f t="shared" si="0"/>
        <v>93.548387096774192</v>
      </c>
      <c r="F14" s="34">
        <f t="shared" si="1"/>
        <v>96.551724137931032</v>
      </c>
      <c r="G14" s="74">
        <f t="shared" si="2"/>
        <v>90.322580645161281</v>
      </c>
      <c r="H14" s="34">
        <v>71</v>
      </c>
      <c r="I14" s="34">
        <v>49</v>
      </c>
      <c r="J14" s="34" t="s">
        <v>34</v>
      </c>
      <c r="K14" s="48"/>
      <c r="L14" s="93"/>
      <c r="M14" s="90">
        <v>46</v>
      </c>
      <c r="N14" s="7">
        <v>40</v>
      </c>
      <c r="O14" s="7">
        <v>38</v>
      </c>
      <c r="P14" s="34">
        <f t="shared" si="6"/>
        <v>86.956521739130437</v>
      </c>
      <c r="Q14" s="47">
        <v>1</v>
      </c>
      <c r="R14" s="47">
        <v>1</v>
      </c>
      <c r="S14" s="47"/>
      <c r="T14" s="47">
        <v>4</v>
      </c>
      <c r="U14" s="47"/>
      <c r="V14" s="47"/>
      <c r="W14" s="34">
        <f t="shared" si="7"/>
        <v>95</v>
      </c>
      <c r="X14" s="47">
        <v>1</v>
      </c>
      <c r="Y14" s="47"/>
      <c r="Z14" s="73">
        <f t="shared" si="8"/>
        <v>82.608695652173907</v>
      </c>
      <c r="AA14" s="34"/>
      <c r="AB14" s="34"/>
      <c r="AC14" s="86"/>
      <c r="AD14" s="46"/>
      <c r="AE14" s="33">
        <f t="shared" si="3"/>
        <v>-6.5918653576437549</v>
      </c>
      <c r="AF14" s="34">
        <f t="shared" si="4"/>
        <v>-1.551724137931032</v>
      </c>
      <c r="AG14" s="34">
        <f t="shared" si="5"/>
        <v>-7.7138849929873743</v>
      </c>
      <c r="AH14" s="34">
        <f>AA14-I14</f>
        <v>-49</v>
      </c>
      <c r="AI14" s="96" t="s">
        <v>72</v>
      </c>
      <c r="AJ14" s="32"/>
      <c r="AK14" s="31"/>
    </row>
    <row r="15" spans="1:37">
      <c r="A15" s="84" t="s">
        <v>64</v>
      </c>
      <c r="B15" s="33">
        <v>32</v>
      </c>
      <c r="C15" s="34">
        <v>29</v>
      </c>
      <c r="D15" s="34">
        <v>29</v>
      </c>
      <c r="E15" s="34">
        <f t="shared" si="0"/>
        <v>90.625</v>
      </c>
      <c r="F15" s="34">
        <f t="shared" si="1"/>
        <v>100</v>
      </c>
      <c r="G15" s="73">
        <f t="shared" si="2"/>
        <v>90.625</v>
      </c>
      <c r="H15" s="34">
        <v>71</v>
      </c>
      <c r="I15" s="34">
        <v>27</v>
      </c>
      <c r="J15" s="34" t="s">
        <v>34</v>
      </c>
      <c r="K15" s="56" t="s">
        <v>34</v>
      </c>
      <c r="L15" s="93"/>
      <c r="M15" s="90">
        <v>28</v>
      </c>
      <c r="N15" s="7">
        <v>20</v>
      </c>
      <c r="O15" s="7">
        <v>19</v>
      </c>
      <c r="P15" s="34">
        <f t="shared" si="6"/>
        <v>71.428571428571431</v>
      </c>
      <c r="Q15" s="47"/>
      <c r="R15" s="47">
        <v>2</v>
      </c>
      <c r="S15" s="47"/>
      <c r="T15" s="47">
        <v>3</v>
      </c>
      <c r="U15" s="47">
        <v>3</v>
      </c>
      <c r="V15" s="47"/>
      <c r="W15" s="34">
        <f t="shared" si="7"/>
        <v>95</v>
      </c>
      <c r="X15" s="47"/>
      <c r="Y15" s="47">
        <v>2</v>
      </c>
      <c r="Z15" s="71">
        <f t="shared" si="8"/>
        <v>67.857142857142861</v>
      </c>
      <c r="AA15" s="34"/>
      <c r="AB15" s="34" t="s">
        <v>34</v>
      </c>
      <c r="AC15" s="56" t="s">
        <v>34</v>
      </c>
      <c r="AD15" s="46"/>
      <c r="AE15" s="33">
        <f t="shared" si="3"/>
        <v>-19.196428571428569</v>
      </c>
      <c r="AF15" s="34">
        <f t="shared" si="4"/>
        <v>-5</v>
      </c>
      <c r="AG15" s="34">
        <f t="shared" si="5"/>
        <v>-22.767857142857139</v>
      </c>
      <c r="AH15" s="34">
        <f>AA15-I15</f>
        <v>-27</v>
      </c>
      <c r="AI15" s="56" t="s">
        <v>34</v>
      </c>
      <c r="AJ15" s="32"/>
      <c r="AK15" s="31"/>
    </row>
    <row r="16" spans="1:37">
      <c r="A16" s="87" t="s">
        <v>68</v>
      </c>
      <c r="B16" s="33">
        <v>20</v>
      </c>
      <c r="C16" s="34">
        <v>19</v>
      </c>
      <c r="D16" s="34">
        <v>17</v>
      </c>
      <c r="E16" s="34">
        <f t="shared" si="0"/>
        <v>95</v>
      </c>
      <c r="F16" s="34">
        <f>D16/C16*100</f>
        <v>89.473684210526315</v>
      </c>
      <c r="G16" s="73">
        <f>D16/B16*100</f>
        <v>85</v>
      </c>
      <c r="H16" s="34">
        <v>70</v>
      </c>
      <c r="I16" s="34" t="s">
        <v>34</v>
      </c>
      <c r="J16" s="34" t="s">
        <v>34</v>
      </c>
      <c r="K16" s="56" t="s">
        <v>34</v>
      </c>
      <c r="L16" s="93"/>
      <c r="M16" s="32">
        <v>27</v>
      </c>
      <c r="N16" s="32">
        <v>25</v>
      </c>
      <c r="O16" s="32">
        <v>22</v>
      </c>
      <c r="P16" s="34">
        <f t="shared" si="6"/>
        <v>92.592592592592595</v>
      </c>
      <c r="Q16" s="47"/>
      <c r="R16" s="47"/>
      <c r="S16" s="47"/>
      <c r="T16" s="47"/>
      <c r="U16" s="47"/>
      <c r="V16" s="47"/>
      <c r="W16" s="34">
        <f t="shared" si="7"/>
        <v>88</v>
      </c>
      <c r="X16" s="47">
        <v>5</v>
      </c>
      <c r="Y16" s="47"/>
      <c r="Z16" s="73">
        <f t="shared" si="8"/>
        <v>81.481481481481481</v>
      </c>
      <c r="AA16" s="34" t="s">
        <v>34</v>
      </c>
      <c r="AB16" s="34" t="s">
        <v>34</v>
      </c>
      <c r="AC16" s="56" t="s">
        <v>34</v>
      </c>
      <c r="AD16" s="46"/>
      <c r="AE16" s="33">
        <f>P16-E16</f>
        <v>-2.4074074074074048</v>
      </c>
      <c r="AF16" s="34">
        <f>W16-F16</f>
        <v>-1.473684210526315</v>
      </c>
      <c r="AG16" s="34">
        <f>Z16-G16</f>
        <v>-3.518518518518519</v>
      </c>
      <c r="AH16" s="34" t="s">
        <v>34</v>
      </c>
      <c r="AI16" s="56" t="s">
        <v>34</v>
      </c>
      <c r="AJ16" s="32"/>
      <c r="AK16" s="31"/>
    </row>
    <row r="17" spans="1:37">
      <c r="A17" s="87" t="s">
        <v>69</v>
      </c>
      <c r="B17" s="33">
        <v>39</v>
      </c>
      <c r="C17" s="34">
        <v>36</v>
      </c>
      <c r="D17" s="34">
        <v>36</v>
      </c>
      <c r="E17" s="34">
        <f t="shared" si="0"/>
        <v>92.307692307692307</v>
      </c>
      <c r="F17" s="34">
        <f>D17/C17*100</f>
        <v>100</v>
      </c>
      <c r="G17" s="73">
        <f>D17/B17*100</f>
        <v>92.307692307692307</v>
      </c>
      <c r="H17" s="34">
        <v>71</v>
      </c>
      <c r="I17" s="34" t="s">
        <v>34</v>
      </c>
      <c r="J17" s="34" t="s">
        <v>34</v>
      </c>
      <c r="K17" s="56" t="s">
        <v>34</v>
      </c>
      <c r="L17" s="93"/>
      <c r="M17" s="7">
        <v>44</v>
      </c>
      <c r="N17" s="7">
        <v>37</v>
      </c>
      <c r="O17" s="7">
        <v>33</v>
      </c>
      <c r="P17" s="34">
        <f t="shared" si="6"/>
        <v>84.090909090909093</v>
      </c>
      <c r="Q17" s="47">
        <v>1</v>
      </c>
      <c r="R17" s="47">
        <v>3</v>
      </c>
      <c r="S17" s="47"/>
      <c r="T17" s="47"/>
      <c r="U17" s="47">
        <v>1</v>
      </c>
      <c r="V17" s="47">
        <v>2</v>
      </c>
      <c r="W17" s="34">
        <f t="shared" si="7"/>
        <v>89.189189189189193</v>
      </c>
      <c r="X17" s="47">
        <v>2</v>
      </c>
      <c r="Y17" s="47">
        <v>2</v>
      </c>
      <c r="Z17" s="72">
        <f t="shared" si="8"/>
        <v>75</v>
      </c>
      <c r="AA17" s="34" t="s">
        <v>34</v>
      </c>
      <c r="AB17" s="34" t="s">
        <v>34</v>
      </c>
      <c r="AC17" s="56" t="s">
        <v>34</v>
      </c>
      <c r="AD17" s="46"/>
      <c r="AE17" s="33">
        <f>P17-E17</f>
        <v>-8.2167832167832131</v>
      </c>
      <c r="AF17" s="34">
        <f>W17-F17</f>
        <v>-10.810810810810807</v>
      </c>
      <c r="AG17" s="34">
        <f>Z17-G17</f>
        <v>-17.307692307692307</v>
      </c>
      <c r="AH17" s="34" t="s">
        <v>34</v>
      </c>
      <c r="AI17" s="56" t="s">
        <v>34</v>
      </c>
      <c r="AJ17" s="32"/>
      <c r="AK17" s="31"/>
    </row>
    <row r="18" spans="1:37">
      <c r="A18" s="87" t="s">
        <v>65</v>
      </c>
      <c r="B18" s="33">
        <v>28</v>
      </c>
      <c r="C18" s="34">
        <v>12</v>
      </c>
      <c r="D18" s="34">
        <v>12</v>
      </c>
      <c r="E18" s="34">
        <f t="shared" si="0"/>
        <v>42.857142857142854</v>
      </c>
      <c r="F18" s="34">
        <f t="shared" si="1"/>
        <v>100</v>
      </c>
      <c r="G18" s="71">
        <f t="shared" si="2"/>
        <v>42.857142857142854</v>
      </c>
      <c r="H18" s="34">
        <v>70</v>
      </c>
      <c r="I18" s="34" t="s">
        <v>34</v>
      </c>
      <c r="J18" s="34" t="s">
        <v>34</v>
      </c>
      <c r="K18" s="56" t="s">
        <v>34</v>
      </c>
      <c r="L18" s="93"/>
      <c r="M18" s="9">
        <v>38</v>
      </c>
      <c r="N18" s="32">
        <v>24</v>
      </c>
      <c r="O18" s="32">
        <v>17</v>
      </c>
      <c r="P18" s="34">
        <f t="shared" si="6"/>
        <v>63.157894736842103</v>
      </c>
      <c r="Q18" s="47"/>
      <c r="R18" s="47">
        <v>4</v>
      </c>
      <c r="S18" s="47"/>
      <c r="T18" s="47">
        <v>2</v>
      </c>
      <c r="U18" s="47">
        <v>2</v>
      </c>
      <c r="V18" s="47"/>
      <c r="W18" s="34">
        <f t="shared" si="7"/>
        <v>70.833333333333343</v>
      </c>
      <c r="X18" s="47">
        <v>8</v>
      </c>
      <c r="Y18" s="47">
        <v>5</v>
      </c>
      <c r="Z18" s="71">
        <f t="shared" si="8"/>
        <v>44.736842105263158</v>
      </c>
      <c r="AA18" s="34" t="s">
        <v>34</v>
      </c>
      <c r="AB18" s="34" t="s">
        <v>34</v>
      </c>
      <c r="AC18" s="56" t="s">
        <v>34</v>
      </c>
      <c r="AD18" s="46"/>
      <c r="AE18" s="33">
        <f t="shared" si="3"/>
        <v>20.300751879699249</v>
      </c>
      <c r="AF18" s="34">
        <f t="shared" si="4"/>
        <v>-29.166666666666657</v>
      </c>
      <c r="AG18" s="34">
        <f t="shared" si="5"/>
        <v>1.8796992481203034</v>
      </c>
      <c r="AH18" s="34" t="s">
        <v>34</v>
      </c>
      <c r="AI18" s="56" t="s">
        <v>34</v>
      </c>
      <c r="AK18" s="31"/>
    </row>
    <row r="19" spans="1:37">
      <c r="A19" s="87" t="s">
        <v>66</v>
      </c>
      <c r="B19" s="33">
        <v>17</v>
      </c>
      <c r="C19" s="34">
        <v>13</v>
      </c>
      <c r="D19" s="34">
        <v>13</v>
      </c>
      <c r="E19" s="34">
        <f t="shared" si="0"/>
        <v>76.470588235294116</v>
      </c>
      <c r="F19" s="34">
        <f t="shared" si="1"/>
        <v>100</v>
      </c>
      <c r="G19" s="73">
        <f t="shared" si="2"/>
        <v>76.470588235294116</v>
      </c>
      <c r="H19" s="34">
        <v>62</v>
      </c>
      <c r="I19" s="34" t="s">
        <v>34</v>
      </c>
      <c r="J19" s="34" t="s">
        <v>34</v>
      </c>
      <c r="K19" s="56" t="s">
        <v>34</v>
      </c>
      <c r="L19" s="93"/>
      <c r="M19" s="9">
        <v>36</v>
      </c>
      <c r="N19" s="32">
        <v>24</v>
      </c>
      <c r="O19" s="32">
        <v>22</v>
      </c>
      <c r="P19" s="34">
        <f t="shared" si="6"/>
        <v>66.666666666666657</v>
      </c>
      <c r="Q19" s="47"/>
      <c r="R19" s="47">
        <v>6</v>
      </c>
      <c r="S19" s="47"/>
      <c r="T19" s="47">
        <v>6</v>
      </c>
      <c r="U19" s="47"/>
      <c r="V19" s="47"/>
      <c r="W19" s="34">
        <f t="shared" si="7"/>
        <v>91.666666666666657</v>
      </c>
      <c r="X19" s="47"/>
      <c r="Y19" s="47"/>
      <c r="Z19" s="72">
        <f t="shared" si="8"/>
        <v>61.111111111111114</v>
      </c>
      <c r="AA19" s="34" t="s">
        <v>34</v>
      </c>
      <c r="AB19" s="34" t="s">
        <v>34</v>
      </c>
      <c r="AC19" s="56" t="s">
        <v>34</v>
      </c>
      <c r="AD19" s="46"/>
      <c r="AE19" s="33">
        <f t="shared" si="3"/>
        <v>-9.8039215686274588</v>
      </c>
      <c r="AF19" s="34">
        <f t="shared" si="4"/>
        <v>-8.3333333333333428</v>
      </c>
      <c r="AG19" s="34">
        <f t="shared" si="5"/>
        <v>-15.359477124183002</v>
      </c>
      <c r="AH19" s="34" t="s">
        <v>34</v>
      </c>
      <c r="AI19" s="56" t="s">
        <v>34</v>
      </c>
      <c r="AJ19" s="32"/>
      <c r="AK19" s="31"/>
    </row>
    <row r="20" spans="1:37">
      <c r="A20" s="88" t="s">
        <v>74</v>
      </c>
      <c r="B20" s="35">
        <v>31</v>
      </c>
      <c r="C20" s="36">
        <v>28</v>
      </c>
      <c r="D20" s="36">
        <v>28</v>
      </c>
      <c r="E20" s="36">
        <f t="shared" si="0"/>
        <v>90.322580645161281</v>
      </c>
      <c r="F20" s="36">
        <f t="shared" si="1"/>
        <v>100</v>
      </c>
      <c r="G20" s="75">
        <f t="shared" si="2"/>
        <v>90.322580645161281</v>
      </c>
      <c r="H20" s="36">
        <v>81</v>
      </c>
      <c r="I20" s="36" t="s">
        <v>34</v>
      </c>
      <c r="J20" s="36" t="s">
        <v>34</v>
      </c>
      <c r="K20" s="62" t="s">
        <v>34</v>
      </c>
      <c r="L20" s="93"/>
      <c r="M20" s="94">
        <v>20</v>
      </c>
      <c r="N20" s="95">
        <v>18</v>
      </c>
      <c r="O20" s="95">
        <v>18</v>
      </c>
      <c r="P20" s="62">
        <f t="shared" si="6"/>
        <v>90</v>
      </c>
      <c r="Q20" s="47">
        <v>1</v>
      </c>
      <c r="R20" s="47"/>
      <c r="S20" s="47"/>
      <c r="T20" s="47"/>
      <c r="U20" s="47"/>
      <c r="V20" s="47">
        <v>1</v>
      </c>
      <c r="W20" s="34">
        <f t="shared" si="7"/>
        <v>100</v>
      </c>
      <c r="X20" s="47"/>
      <c r="Y20" s="47"/>
      <c r="Z20" s="98">
        <f t="shared" si="8"/>
        <v>90</v>
      </c>
      <c r="AA20" s="36" t="s">
        <v>34</v>
      </c>
      <c r="AB20" s="36" t="s">
        <v>34</v>
      </c>
      <c r="AC20" s="62" t="s">
        <v>34</v>
      </c>
      <c r="AD20" s="46"/>
      <c r="AE20" s="35">
        <f t="shared" si="3"/>
        <v>-0.32258064516128115</v>
      </c>
      <c r="AF20" s="36">
        <f t="shared" si="4"/>
        <v>0</v>
      </c>
      <c r="AG20" s="36">
        <f t="shared" si="5"/>
        <v>-0.32258064516128115</v>
      </c>
      <c r="AH20" s="36" t="s">
        <v>34</v>
      </c>
      <c r="AI20" s="62" t="s">
        <v>34</v>
      </c>
      <c r="AJ20" s="32"/>
      <c r="AK20" s="31"/>
    </row>
    <row r="21" spans="1:37">
      <c r="AJ21" s="32"/>
      <c r="AK21" s="31"/>
    </row>
    <row r="22" spans="1:37">
      <c r="A22" s="38" t="s">
        <v>35</v>
      </c>
      <c r="B22" s="39"/>
      <c r="C22" s="38"/>
      <c r="D22" s="39"/>
      <c r="E22" s="38" t="s">
        <v>6</v>
      </c>
      <c r="F22" s="39"/>
      <c r="G22" s="39"/>
      <c r="H22" s="39"/>
      <c r="I22" s="39"/>
      <c r="J22" s="39"/>
      <c r="K22" s="39"/>
      <c r="L22" s="39"/>
      <c r="M22" s="39"/>
      <c r="N22" s="39"/>
      <c r="O22" s="38"/>
      <c r="P22" s="39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9"/>
      <c r="AD22" s="9"/>
      <c r="AE22" s="12"/>
      <c r="AF22" s="9"/>
      <c r="AG22" s="9"/>
      <c r="AH22" s="9"/>
      <c r="AI22" s="9"/>
      <c r="AJ22" s="9"/>
      <c r="AK22" s="31"/>
    </row>
    <row r="23" spans="1:37">
      <c r="A23" s="38" t="s">
        <v>51</v>
      </c>
      <c r="B23" s="39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32"/>
      <c r="R23" s="32"/>
      <c r="S23" s="32"/>
      <c r="T23" s="32"/>
      <c r="U23" s="32"/>
      <c r="V23" s="32"/>
      <c r="W23" s="32"/>
      <c r="X23" s="32"/>
      <c r="Y23" s="32"/>
      <c r="AC23" s="37"/>
      <c r="AD23" s="9"/>
      <c r="AE23" s="12"/>
      <c r="AF23" s="9"/>
      <c r="AG23" s="9"/>
      <c r="AH23" s="9"/>
      <c r="AI23" s="9"/>
      <c r="AJ23" s="9"/>
    </row>
    <row r="24" spans="1:37">
      <c r="A24" s="49" t="s">
        <v>53</v>
      </c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/>
      <c r="Q24" s="32"/>
      <c r="R24" s="32"/>
      <c r="S24" s="32"/>
      <c r="T24" s="32"/>
      <c r="U24" s="32"/>
      <c r="V24" s="32"/>
      <c r="W24" s="32"/>
      <c r="X24" s="32"/>
      <c r="Y24" s="32"/>
      <c r="AC24" s="37"/>
      <c r="AD24" s="9"/>
      <c r="AE24" s="12"/>
      <c r="AF24" s="9"/>
      <c r="AG24" s="9"/>
      <c r="AH24" s="9"/>
      <c r="AI24" s="9"/>
      <c r="AJ24" s="9"/>
    </row>
    <row r="25" spans="1:37">
      <c r="A25" s="54" t="s">
        <v>52</v>
      </c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  <c r="Q25" s="32"/>
      <c r="R25" s="32"/>
      <c r="S25" s="32"/>
      <c r="T25" s="32"/>
      <c r="U25" s="32"/>
      <c r="Y25" s="32"/>
      <c r="AC25" s="37"/>
      <c r="AD25" s="9"/>
      <c r="AE25" s="12"/>
      <c r="AF25" s="9"/>
      <c r="AG25" s="9"/>
      <c r="AH25" s="9"/>
      <c r="AI25" s="9"/>
      <c r="AJ25" s="9"/>
    </row>
    <row r="26" spans="1:37">
      <c r="A26" s="38" t="s">
        <v>71</v>
      </c>
      <c r="B26" s="39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32"/>
      <c r="R26" s="32"/>
      <c r="S26" s="32"/>
      <c r="T26" s="32"/>
      <c r="U26" s="32"/>
      <c r="Y26" s="32"/>
      <c r="AC26" s="37"/>
      <c r="AD26" s="9"/>
      <c r="AE26" s="9"/>
      <c r="AF26" s="9"/>
      <c r="AG26" s="9"/>
      <c r="AH26" s="9"/>
      <c r="AI26" s="9"/>
      <c r="AJ26" s="9"/>
    </row>
    <row r="28" spans="1:37">
      <c r="A28" s="45" t="s">
        <v>39</v>
      </c>
      <c r="B28" s="63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37">
      <c r="A29" s="50" t="s">
        <v>41</v>
      </c>
      <c r="B29" s="64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37">
      <c r="A30" s="31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37">
      <c r="A31" s="40" t="s">
        <v>36</v>
      </c>
      <c r="B31" s="63"/>
      <c r="C31" s="53"/>
      <c r="D31" s="53"/>
      <c r="E31" s="53"/>
      <c r="F31" s="53"/>
      <c r="G31" s="53"/>
      <c r="H31" s="53"/>
      <c r="I31" s="39"/>
      <c r="J31" s="43"/>
      <c r="K31" s="9"/>
      <c r="L31" s="9"/>
      <c r="M31" s="51"/>
    </row>
    <row r="32" spans="1:37">
      <c r="A32" s="41" t="s">
        <v>37</v>
      </c>
      <c r="B32" s="65"/>
      <c r="C32" s="53"/>
      <c r="D32" s="53"/>
      <c r="E32" s="53"/>
      <c r="F32" s="53"/>
      <c r="G32" s="53"/>
      <c r="H32" s="53"/>
      <c r="I32" s="39"/>
      <c r="J32" s="43"/>
      <c r="K32" s="9"/>
      <c r="L32" s="9"/>
      <c r="M32" s="13"/>
    </row>
    <row r="33" spans="1:13">
      <c r="A33" s="44" t="s">
        <v>38</v>
      </c>
      <c r="B33" s="64"/>
      <c r="C33" s="53"/>
      <c r="D33" s="53"/>
      <c r="E33" s="53"/>
      <c r="F33" s="53"/>
      <c r="G33" s="53"/>
      <c r="H33" s="53"/>
      <c r="I33" s="39"/>
      <c r="J33" s="43"/>
      <c r="K33" s="9"/>
      <c r="L33" s="9"/>
      <c r="M33" s="9"/>
    </row>
    <row r="34" spans="1:13">
      <c r="A34" s="42"/>
      <c r="B34" s="53"/>
      <c r="C34" s="53"/>
      <c r="D34" s="53"/>
      <c r="E34" s="53"/>
      <c r="F34" s="53"/>
      <c r="G34" s="53"/>
      <c r="H34" s="53"/>
      <c r="I34" s="4"/>
      <c r="J34" s="43"/>
      <c r="K34" s="9"/>
      <c r="L34" s="9"/>
      <c r="M34" s="9"/>
    </row>
    <row r="35" spans="1:13">
      <c r="A35" s="52" t="s">
        <v>50</v>
      </c>
    </row>
    <row r="36" spans="1:13">
      <c r="A36" s="32" t="s">
        <v>42</v>
      </c>
      <c r="B36" s="32"/>
      <c r="C36" s="32"/>
      <c r="D36" s="7"/>
      <c r="E36" s="7"/>
      <c r="F36" s="7"/>
      <c r="G36" s="7"/>
      <c r="H36" s="7"/>
      <c r="I36" s="7"/>
      <c r="J36" s="7"/>
      <c r="K36" s="7"/>
      <c r="L36" s="7"/>
      <c r="M36" s="51"/>
    </row>
    <row r="37" spans="1:13">
      <c r="A37" s="31" t="s">
        <v>43</v>
      </c>
      <c r="B37" s="31"/>
      <c r="C37" s="31"/>
      <c r="D37" s="31"/>
      <c r="E37" s="31"/>
      <c r="F37" s="31"/>
      <c r="G37" s="31"/>
      <c r="H37" s="66"/>
      <c r="I37" s="32"/>
      <c r="J37" s="32"/>
      <c r="K37" s="32"/>
      <c r="L37" s="32"/>
      <c r="M37" s="51"/>
    </row>
    <row r="38" spans="1:13">
      <c r="A38" s="31" t="s">
        <v>44</v>
      </c>
      <c r="B38" s="32"/>
      <c r="C38" s="32"/>
      <c r="D38" s="32"/>
      <c r="E38" s="32"/>
      <c r="F38" s="32"/>
      <c r="G38" s="32"/>
      <c r="H38" s="78"/>
      <c r="I38" s="32"/>
      <c r="J38" s="32"/>
      <c r="K38" s="32"/>
      <c r="L38" s="32"/>
      <c r="M38" s="51"/>
    </row>
    <row r="39" spans="1:13">
      <c r="A39" s="31" t="s">
        <v>45</v>
      </c>
      <c r="B39" s="32"/>
      <c r="C39" s="32"/>
      <c r="D39" s="32"/>
      <c r="E39" s="32"/>
      <c r="F39" s="32"/>
      <c r="G39" s="32"/>
      <c r="H39" s="67"/>
      <c r="I39" s="32"/>
      <c r="J39" s="32"/>
      <c r="K39" s="32"/>
      <c r="L39" s="32"/>
      <c r="M39" s="51"/>
    </row>
    <row r="40" spans="1:13">
      <c r="A40" s="31" t="s">
        <v>46</v>
      </c>
      <c r="B40" s="32"/>
      <c r="C40" s="32"/>
      <c r="D40" s="32"/>
      <c r="E40" s="32"/>
      <c r="F40" s="32"/>
      <c r="G40" s="32"/>
      <c r="H40" s="68"/>
      <c r="I40" s="32"/>
      <c r="J40" s="32"/>
      <c r="K40" s="32"/>
      <c r="L40" s="32"/>
      <c r="M40" s="51"/>
    </row>
    <row r="41" spans="1:13">
      <c r="A41" s="32" t="s">
        <v>47</v>
      </c>
      <c r="B41" s="32"/>
      <c r="C41" s="32"/>
      <c r="D41" s="7"/>
      <c r="E41" s="7"/>
      <c r="F41" s="7"/>
      <c r="G41" s="7"/>
      <c r="H41" s="7"/>
      <c r="I41" s="7"/>
      <c r="J41" s="7"/>
      <c r="K41" s="7"/>
      <c r="L41" s="7"/>
      <c r="M41" s="13"/>
    </row>
    <row r="42" spans="1:13">
      <c r="A42" s="32" t="s">
        <v>48</v>
      </c>
      <c r="B42" s="32"/>
      <c r="C42" s="32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>
      <c r="A43" s="32" t="s">
        <v>49</v>
      </c>
      <c r="B43" s="32"/>
      <c r="C43" s="32"/>
      <c r="D43" s="7"/>
      <c r="E43" s="7"/>
      <c r="F43" s="7"/>
      <c r="G43" s="7"/>
      <c r="H43" s="7"/>
      <c r="I43" s="7"/>
      <c r="J43" s="7"/>
      <c r="K43" s="7"/>
      <c r="L43" s="7"/>
      <c r="M43" s="7"/>
    </row>
  </sheetData>
  <phoneticPr fontId="3" type="noConversion"/>
  <pageMargins left="0.55118110236220474" right="0.55118110236220474" top="0.78740157480314965" bottom="0.78740157480314965" header="0.51181102362204722" footer="0.51181102362204722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7:H13"/>
  <sheetViews>
    <sheetView workbookViewId="0">
      <selection activeCell="F9" sqref="F9"/>
    </sheetView>
  </sheetViews>
  <sheetFormatPr defaultRowHeight="12.75"/>
  <cols>
    <col min="4" max="4" width="39" bestFit="1" customWidth="1"/>
  </cols>
  <sheetData>
    <row r="7" spans="3:8">
      <c r="C7" t="s">
        <v>70</v>
      </c>
      <c r="D7" t="str">
        <f>'MASTER FE24'!A16</f>
        <v>ACDCCE level 2 (50018887)</v>
      </c>
      <c r="E7" t="s">
        <v>67</v>
      </c>
      <c r="F7" t="str">
        <f>LEFT(H7,8)</f>
        <v>50018887</v>
      </c>
      <c r="H7" t="str">
        <f>RIGHT('MASTER FE24'!A16,9)</f>
        <v>50018887)</v>
      </c>
    </row>
    <row r="8" spans="3:8">
      <c r="C8" t="s">
        <v>70</v>
      </c>
      <c r="D8" t="str">
        <f>'MASTER FE24'!A17</f>
        <v>ACDCCE level 3 (50019016)</v>
      </c>
      <c r="E8" t="s">
        <v>67</v>
      </c>
      <c r="F8" t="str">
        <f t="shared" ref="F8:F13" si="0">LEFT(H8,8)</f>
        <v>50019016</v>
      </c>
      <c r="H8" t="str">
        <f>RIGHT('MASTER FE24'!A17,9)</f>
        <v>50019016)</v>
      </c>
    </row>
    <row r="9" spans="3:8">
      <c r="C9" t="s">
        <v>70</v>
      </c>
      <c r="D9" t="e">
        <f>'MASTER FE24'!#REF!</f>
        <v>#REF!</v>
      </c>
      <c r="E9" t="s">
        <v>67</v>
      </c>
      <c r="F9" t="e">
        <f t="shared" si="0"/>
        <v>#REF!</v>
      </c>
      <c r="H9" t="e">
        <f>RIGHT('MASTER FE24'!#REF!,9)</f>
        <v>#REF!</v>
      </c>
    </row>
    <row r="10" spans="3:8">
      <c r="C10" t="s">
        <v>70</v>
      </c>
      <c r="D10" t="str">
        <f>'MASTER FE24'!A20</f>
        <v xml:space="preserve"> L3 Diploma Teaching &amp; Learning (50054351)</v>
      </c>
      <c r="E10" t="s">
        <v>67</v>
      </c>
      <c r="F10" t="str">
        <f t="shared" si="0"/>
        <v xml:space="preserve"> 5008223</v>
      </c>
      <c r="H10" t="str">
        <f>RIGHT('MASTER FE24'!A18,9)</f>
        <v xml:space="preserve"> 50082231</v>
      </c>
    </row>
    <row r="13" spans="3:8">
      <c r="F13" t="str">
        <f t="shared" si="0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FE24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nptc</dc:creator>
  <cp:lastModifiedBy>davitan</cp:lastModifiedBy>
  <cp:lastPrinted>2012-11-15T14:30:42Z</cp:lastPrinted>
  <dcterms:created xsi:type="dcterms:W3CDTF">2007-01-17T09:08:35Z</dcterms:created>
  <dcterms:modified xsi:type="dcterms:W3CDTF">2012-11-16T17:26:32Z</dcterms:modified>
</cp:coreProperties>
</file>